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jachymczyk\Desktop\SEJMIK\SEJMIK 2020\CZERWIEC\autopoprawki\"/>
    </mc:Choice>
  </mc:AlternateContent>
  <bookViews>
    <workbookView xWindow="0" yWindow="0" windowWidth="24000" windowHeight="9135" activeTab="1"/>
  </bookViews>
  <sheets>
    <sheet name="Załącznik Nr 1 " sheetId="6" r:id="rId1"/>
    <sheet name="Załącznik Nr 2" sheetId="7" r:id="rId2"/>
    <sheet name="Załącznik Nr 3" sheetId="8" state="hidden" r:id="rId3"/>
  </sheets>
  <definedNames>
    <definedName name="_xlnm.Print_Area" localSheetId="0">'Załącznik Nr 1 '!$A$1:$F$12</definedName>
    <definedName name="_xlnm.Print_Area" localSheetId="1">'Załącznik Nr 2'!$A$1:$F$14</definedName>
    <definedName name="_xlnm.Print_Area" localSheetId="2">'Załącznik Nr 3'!$A$1:$D$24</definedName>
    <definedName name="_xlnm.Print_Titles" localSheetId="0">'Załącznik Nr 1 '!$5:$7</definedName>
    <definedName name="_xlnm.Print_Titles" localSheetId="1">'Załącznik Nr 2'!$5:$7</definedName>
  </definedNames>
  <calcPr calcId="152511"/>
</workbook>
</file>

<file path=xl/calcChain.xml><?xml version="1.0" encoding="utf-8"?>
<calcChain xmlns="http://schemas.openxmlformats.org/spreadsheetml/2006/main">
  <c r="F11" i="7" l="1"/>
  <c r="D11" i="7" l="1"/>
  <c r="F14" i="7"/>
  <c r="F13" i="7"/>
  <c r="D13" i="7"/>
  <c r="F12" i="6"/>
  <c r="D12" i="6" l="1"/>
  <c r="D9" i="6"/>
  <c r="F9" i="6"/>
  <c r="G9" i="6" l="1"/>
  <c r="G11" i="7"/>
  <c r="D24" i="8"/>
  <c r="C24" i="8"/>
  <c r="C23" i="8"/>
  <c r="D23" i="8" l="1"/>
  <c r="D20" i="8"/>
  <c r="C20" i="8"/>
  <c r="D19" i="8"/>
  <c r="C19" i="8"/>
  <c r="D14" i="8"/>
  <c r="C14" i="8"/>
  <c r="D12" i="8"/>
  <c r="C12" i="8"/>
  <c r="D9" i="8"/>
  <c r="C9" i="8"/>
  <c r="D22" i="8" l="1"/>
  <c r="C22" i="8"/>
  <c r="D21" i="8"/>
  <c r="C21" i="8"/>
  <c r="D17" i="8"/>
  <c r="C17" i="8"/>
  <c r="D15" i="8"/>
  <c r="C15" i="8"/>
  <c r="D13" i="8"/>
  <c r="C13" i="8"/>
  <c r="D11" i="8"/>
  <c r="C11" i="8"/>
  <c r="D10" i="8"/>
  <c r="C10" i="8"/>
  <c r="C7" i="8"/>
  <c r="D8" i="8"/>
  <c r="C8" i="8"/>
  <c r="D7" i="8"/>
  <c r="D5" i="8"/>
  <c r="C5" i="8"/>
  <c r="D4" i="8"/>
  <c r="C4" i="8"/>
  <c r="F15" i="7" l="1"/>
  <c r="F16" i="7" s="1"/>
  <c r="D13" i="6" l="1"/>
  <c r="D14" i="6" s="1"/>
  <c r="D15" i="7" l="1"/>
  <c r="D16" i="7" s="1"/>
  <c r="G15" i="7" l="1"/>
  <c r="F13" i="6" l="1"/>
</calcChain>
</file>

<file path=xl/sharedStrings.xml><?xml version="1.0" encoding="utf-8"?>
<sst xmlns="http://schemas.openxmlformats.org/spreadsheetml/2006/main" count="66" uniqueCount="52">
  <si>
    <t>Dział</t>
  </si>
  <si>
    <t>Rozdział</t>
  </si>
  <si>
    <t>w tym:</t>
  </si>
  <si>
    <t>Razem</t>
  </si>
  <si>
    <t>kwota</t>
  </si>
  <si>
    <t>§</t>
  </si>
  <si>
    <t>zwiększenia</t>
  </si>
  <si>
    <t>zmniejszenia</t>
  </si>
  <si>
    <t>PLAN DOCHODÓW</t>
  </si>
  <si>
    <t>PLAN WYDATKÓW</t>
  </si>
  <si>
    <t>Zmiana planu wydatków w szczegółowości dział, rozdział, paragraf</t>
  </si>
  <si>
    <t>wydatki bieżące</t>
  </si>
  <si>
    <t>wydatki majątkowe</t>
  </si>
  <si>
    <t>Zmiana planu dochodów w szczegółowości dział, rozdział, paragraf</t>
  </si>
  <si>
    <t>dochody bieżące</t>
  </si>
  <si>
    <t>dochody majątkowe</t>
  </si>
  <si>
    <t>600</t>
  </si>
  <si>
    <t>Załącznik Nr 3
do  Uchwały ……...
Sejmiku Województwa Podkarpackiego 
 w Rzeszowie  z dnia …………….</t>
  </si>
  <si>
    <t xml:space="preserve">PLAN DOCHODÓW GROMADZONYCH NA WYODRĘBNIONYM RACHUNKU PRZEZ WOJEWÓDZKIE OŚWIATOWE JEDNOSTKI BUDŻETOWE, 
ORAZ WYDATKÓW NIMI FINANSOWANYCH </t>
  </si>
  <si>
    <t>Lp.</t>
  </si>
  <si>
    <t>Nazwa  jednostki</t>
  </si>
  <si>
    <t>Dochody</t>
  </si>
  <si>
    <t>Wydatki</t>
  </si>
  <si>
    <t>Rozdział 80102</t>
  </si>
  <si>
    <t xml:space="preserve">Zespół Szkół  przy Klinicznym Szpitalu Wojewódzkim Nr 2 w  Rzeszowie                 </t>
  </si>
  <si>
    <t>Zespół  Szkół  Specjalnych  w  Rymanowie  Zdroju</t>
  </si>
  <si>
    <t>Rozdział 80130</t>
  </si>
  <si>
    <t>Medyczno-Społeczne Centrum Kształcenia Zawodowego 
i Ustawicznego w Przemyślu</t>
  </si>
  <si>
    <t>Medyczno-Społeczne Centrum Kształcenia Zawodowego 
i Ustawicznego w Jaśle</t>
  </si>
  <si>
    <t xml:space="preserve">Medyczno-Społeczne Centrum Kształcenia Zawodowego 
i Ustawicznego w Sanoku                         </t>
  </si>
  <si>
    <t xml:space="preserve">Medyczno-Społeczne Centrum Kształcenia Zawodowego 
i Ustawicznego w Łańcucie                        </t>
  </si>
  <si>
    <t xml:space="preserve">Medyczno-Społeczne Centrum Kształcenia Zawodowego 
i Ustawicznego w Mielcu                         </t>
  </si>
  <si>
    <t>Medyczno-Społeczne Centrum Kształcenia Zawodowego 
i Ustawicznego w Stalowej  Woli</t>
  </si>
  <si>
    <t>Medyczno-Społeczne Centrum Kształcenia Zawodowego 
i Ustawicznego w Rzeszowie</t>
  </si>
  <si>
    <t>Rozdział 80146</t>
  </si>
  <si>
    <t>Podkarpacke Centrum Edukacji  Nauczycieli w Rzeszowie</t>
  </si>
  <si>
    <t>Rozdział 80147</t>
  </si>
  <si>
    <t>Pedagogiczna  Biblioteka  Wojewódzka  w Rzeszowie</t>
  </si>
  <si>
    <t>Pedagogiczna  Biblioteka  Wojewódzka  w  Krośnie</t>
  </si>
  <si>
    <t>Pedagogiczna  Biblioteka  Wojewódzka  w  Przemyślu</t>
  </si>
  <si>
    <t xml:space="preserve">Biblioteka  Pedagogiczna  w  Tarnobrzegu  </t>
  </si>
  <si>
    <t>Rozdział 85410</t>
  </si>
  <si>
    <t>Medyczno-Społeczne Centrum Kształcenia Zawodowego 
i Ustawicznego  w  Rzeszowie</t>
  </si>
  <si>
    <t xml:space="preserve">       OGÓŁEM </t>
  </si>
  <si>
    <t>Załącznik Nr 2 
do Autopoprawek do projektu 
Uchwały Sejmiku 
w sprawie zmian w budżecie 
Województwa Podkarpackiego 
na 2020 r.</t>
  </si>
  <si>
    <t>Załącznik Nr 1  
do Autopoprawek do projektu 
Uchwały Sejmiku 
w sprawie zmian w budżecie 
Województwa Podkarpackiego 
na 2020 r.</t>
  </si>
  <si>
    <t>60002</t>
  </si>
  <si>
    <t>921</t>
  </si>
  <si>
    <t>92120</t>
  </si>
  <si>
    <t>757</t>
  </si>
  <si>
    <t>75702</t>
  </si>
  <si>
    <t>2720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</si>
</sst>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0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i/>
      <sz val="12"/>
      <color theme="1"/>
      <name val="Czcionka tekstu podstawowego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color theme="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2" fillId="0" borderId="0"/>
    <xf numFmtId="0" fontId="6" fillId="0" borderId="0" applyNumberFormat="0" applyFill="0" applyBorder="0" applyAlignment="0" applyProtection="0">
      <alignment vertical="top"/>
    </xf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/>
    <xf numFmtId="0" fontId="2" fillId="0" borderId="0"/>
    <xf numFmtId="0" fontId="3" fillId="0" borderId="0"/>
  </cellStyleXfs>
  <cellXfs count="130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7" fillId="0" borderId="0" xfId="0" applyFont="1" applyBorder="1"/>
    <xf numFmtId="0" fontId="8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center" wrapText="1"/>
    </xf>
    <xf numFmtId="3" fontId="8" fillId="0" borderId="0" xfId="0" applyNumberFormat="1" applyFont="1" applyBorder="1"/>
    <xf numFmtId="0" fontId="8" fillId="0" borderId="0" xfId="0" applyFont="1" applyBorder="1" applyAlignment="1">
      <alignment wrapText="1"/>
    </xf>
    <xf numFmtId="3" fontId="7" fillId="0" borderId="0" xfId="0" applyNumberFormat="1" applyFont="1" applyBorder="1"/>
    <xf numFmtId="3" fontId="8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3" fontId="12" fillId="2" borderId="9" xfId="0" applyNumberFormat="1" applyFont="1" applyFill="1" applyBorder="1" applyAlignment="1">
      <alignment horizontal="right" vertical="center" wrapText="1"/>
    </xf>
    <xf numFmtId="3" fontId="12" fillId="2" borderId="5" xfId="0" applyNumberFormat="1" applyFont="1" applyFill="1" applyBorder="1" applyAlignment="1">
      <alignment horizontal="right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1" fillId="0" borderId="0" xfId="2" applyFont="1"/>
    <xf numFmtId="0" fontId="4" fillId="0" borderId="0" xfId="2"/>
    <xf numFmtId="0" fontId="23" fillId="5" borderId="1" xfId="2" applyFont="1" applyFill="1" applyBorder="1" applyAlignment="1">
      <alignment horizontal="center" vertical="center"/>
    </xf>
    <xf numFmtId="0" fontId="23" fillId="5" borderId="6" xfId="2" applyFont="1" applyFill="1" applyBorder="1" applyAlignment="1">
      <alignment horizontal="center" vertical="center"/>
    </xf>
    <xf numFmtId="0" fontId="23" fillId="5" borderId="9" xfId="2" applyFont="1" applyFill="1" applyBorder="1" applyAlignment="1">
      <alignment horizontal="center" vertical="center"/>
    </xf>
    <xf numFmtId="3" fontId="24" fillId="6" borderId="1" xfId="2" applyNumberFormat="1" applyFont="1" applyFill="1" applyBorder="1" applyAlignment="1">
      <alignment horizontal="right"/>
    </xf>
    <xf numFmtId="3" fontId="24" fillId="6" borderId="9" xfId="2" applyNumberFormat="1" applyFont="1" applyFill="1" applyBorder="1" applyAlignment="1">
      <alignment horizontal="right"/>
    </xf>
    <xf numFmtId="0" fontId="1" fillId="0" borderId="2" xfId="2" applyFont="1" applyBorder="1" applyAlignment="1">
      <alignment horizontal="center" vertical="center"/>
    </xf>
    <xf numFmtId="0" fontId="1" fillId="0" borderId="0" xfId="13" applyFont="1" applyFill="1" applyBorder="1" applyAlignment="1">
      <alignment wrapText="1"/>
    </xf>
    <xf numFmtId="3" fontId="1" fillId="0" borderId="3" xfId="2" applyNumberFormat="1" applyFont="1" applyBorder="1" applyAlignment="1">
      <alignment vertical="center"/>
    </xf>
    <xf numFmtId="3" fontId="1" fillId="0" borderId="17" xfId="2" applyNumberFormat="1" applyFont="1" applyBorder="1" applyAlignment="1">
      <alignment vertical="center"/>
    </xf>
    <xf numFmtId="3" fontId="4" fillId="0" borderId="0" xfId="2" applyNumberFormat="1"/>
    <xf numFmtId="0" fontId="1" fillId="0" borderId="13" xfId="2" applyFont="1" applyBorder="1" applyAlignment="1">
      <alignment horizontal="center" vertical="center"/>
    </xf>
    <xf numFmtId="0" fontId="1" fillId="0" borderId="15" xfId="13" applyFont="1" applyBorder="1" applyAlignment="1">
      <alignment wrapText="1"/>
    </xf>
    <xf numFmtId="3" fontId="1" fillId="0" borderId="16" xfId="2" applyNumberFormat="1" applyFont="1" applyBorder="1" applyAlignment="1">
      <alignment vertical="center"/>
    </xf>
    <xf numFmtId="3" fontId="1" fillId="0" borderId="18" xfId="2" applyNumberFormat="1" applyFont="1" applyBorder="1" applyAlignment="1">
      <alignment vertical="center"/>
    </xf>
    <xf numFmtId="3" fontId="24" fillId="6" borderId="1" xfId="2" applyNumberFormat="1" applyFont="1" applyFill="1" applyBorder="1" applyAlignment="1">
      <alignment vertical="center"/>
    </xf>
    <xf numFmtId="3" fontId="24" fillId="6" borderId="9" xfId="2" applyNumberFormat="1" applyFont="1" applyFill="1" applyBorder="1" applyAlignment="1">
      <alignment vertical="center"/>
    </xf>
    <xf numFmtId="0" fontId="1" fillId="0" borderId="19" xfId="2" applyFont="1" applyBorder="1" applyAlignment="1">
      <alignment horizontal="center" vertical="center"/>
    </xf>
    <xf numFmtId="0" fontId="1" fillId="0" borderId="20" xfId="13" applyFont="1" applyBorder="1" applyAlignment="1">
      <alignment vertical="center" wrapText="1"/>
    </xf>
    <xf numFmtId="3" fontId="1" fillId="0" borderId="21" xfId="2" applyNumberFormat="1" applyFont="1" applyBorder="1" applyAlignment="1">
      <alignment vertical="center"/>
    </xf>
    <xf numFmtId="3" fontId="1" fillId="0" borderId="22" xfId="2" applyNumberFormat="1" applyFont="1" applyBorder="1" applyAlignment="1">
      <alignment vertical="center"/>
    </xf>
    <xf numFmtId="0" fontId="1" fillId="0" borderId="12" xfId="2" applyFont="1" applyBorder="1" applyAlignment="1">
      <alignment horizontal="center" vertical="center"/>
    </xf>
    <xf numFmtId="0" fontId="1" fillId="0" borderId="14" xfId="13" applyFont="1" applyBorder="1" applyAlignment="1">
      <alignment vertical="center" wrapText="1"/>
    </xf>
    <xf numFmtId="3" fontId="1" fillId="0" borderId="12" xfId="2" applyNumberFormat="1" applyFont="1" applyBorder="1" applyAlignment="1">
      <alignment vertical="center"/>
    </xf>
    <xf numFmtId="3" fontId="1" fillId="0" borderId="23" xfId="2" applyNumberFormat="1" applyFont="1" applyBorder="1" applyAlignment="1">
      <alignment vertical="center"/>
    </xf>
    <xf numFmtId="0" fontId="1" fillId="0" borderId="15" xfId="13" applyFont="1" applyBorder="1" applyAlignment="1">
      <alignment vertical="center" wrapText="1"/>
    </xf>
    <xf numFmtId="3" fontId="4" fillId="0" borderId="0" xfId="2" applyNumberFormat="1" applyFont="1"/>
    <xf numFmtId="0" fontId="25" fillId="0" borderId="0" xfId="2" applyFont="1"/>
    <xf numFmtId="0" fontId="1" fillId="0" borderId="1" xfId="2" applyFont="1" applyFill="1" applyBorder="1" applyAlignment="1">
      <alignment horizontal="center"/>
    </xf>
    <xf numFmtId="0" fontId="1" fillId="0" borderId="0" xfId="2" applyFont="1" applyBorder="1"/>
    <xf numFmtId="0" fontId="1" fillId="0" borderId="20" xfId="13" applyFont="1" applyBorder="1"/>
    <xf numFmtId="0" fontId="1" fillId="0" borderId="14" xfId="13" applyFont="1" applyBorder="1"/>
    <xf numFmtId="3" fontId="25" fillId="0" borderId="0" xfId="2" applyNumberFormat="1" applyFont="1"/>
    <xf numFmtId="0" fontId="1" fillId="0" borderId="15" xfId="13" applyFont="1" applyBorder="1"/>
    <xf numFmtId="0" fontId="1" fillId="0" borderId="1" xfId="2" applyFont="1" applyBorder="1" applyAlignment="1">
      <alignment horizontal="center" vertical="center"/>
    </xf>
    <xf numFmtId="0" fontId="1" fillId="0" borderId="20" xfId="13" applyFont="1" applyBorder="1" applyAlignment="1">
      <alignment wrapText="1"/>
    </xf>
    <xf numFmtId="3" fontId="23" fillId="5" borderId="1" xfId="2" applyNumberFormat="1" applyFont="1" applyFill="1" applyBorder="1" applyAlignment="1">
      <alignment vertical="center"/>
    </xf>
    <xf numFmtId="0" fontId="26" fillId="0" borderId="0" xfId="2" applyFont="1" applyBorder="1" applyAlignment="1">
      <alignment horizontal="center"/>
    </xf>
    <xf numFmtId="3" fontId="27" fillId="0" borderId="0" xfId="2" applyNumberFormat="1" applyFont="1" applyBorder="1"/>
    <xf numFmtId="0" fontId="28" fillId="0" borderId="0" xfId="2" applyFont="1" applyBorder="1" applyAlignment="1">
      <alignment horizontal="center"/>
    </xf>
    <xf numFmtId="0" fontId="28" fillId="0" borderId="0" xfId="13" applyFont="1" applyBorder="1" applyAlignment="1">
      <alignment wrapText="1"/>
    </xf>
    <xf numFmtId="3" fontId="28" fillId="0" borderId="0" xfId="2" applyNumberFormat="1" applyFont="1" applyBorder="1"/>
    <xf numFmtId="49" fontId="29" fillId="3" borderId="1" xfId="0" applyNumberFormat="1" applyFont="1" applyFill="1" applyBorder="1" applyAlignment="1">
      <alignment horizontal="center" vertical="center"/>
    </xf>
    <xf numFmtId="49" fontId="20" fillId="3" borderId="2" xfId="0" applyNumberFormat="1" applyFont="1" applyFill="1" applyBorder="1" applyAlignment="1">
      <alignment horizontal="center" vertical="center" wrapText="1"/>
    </xf>
    <xf numFmtId="49" fontId="20" fillId="3" borderId="3" xfId="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top" wrapText="1"/>
    </xf>
    <xf numFmtId="0" fontId="20" fillId="4" borderId="5" xfId="0" applyFont="1" applyFill="1" applyBorder="1" applyAlignment="1">
      <alignment horizontal="center" vertical="top" wrapText="1"/>
    </xf>
    <xf numFmtId="0" fontId="20" fillId="4" borderId="9" xfId="0" applyFont="1" applyFill="1" applyBorder="1" applyAlignment="1">
      <alignment horizontal="center" vertical="top" wrapText="1"/>
    </xf>
    <xf numFmtId="49" fontId="29" fillId="3" borderId="2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top" wrapText="1"/>
    </xf>
    <xf numFmtId="3" fontId="19" fillId="0" borderId="24" xfId="0" applyNumberFormat="1" applyFont="1" applyFill="1" applyBorder="1" applyAlignment="1">
      <alignment horizontal="right" vertical="center" wrapText="1"/>
    </xf>
    <xf numFmtId="3" fontId="19" fillId="0" borderId="9" xfId="0" applyNumberFormat="1" applyFont="1" applyFill="1" applyBorder="1" applyAlignment="1">
      <alignment horizontal="right" vertical="center" wrapText="1"/>
    </xf>
    <xf numFmtId="3" fontId="12" fillId="4" borderId="9" xfId="0" applyNumberFormat="1" applyFont="1" applyFill="1" applyBorder="1" applyAlignment="1">
      <alignment horizontal="right" vertical="center" wrapText="1"/>
    </xf>
    <xf numFmtId="3" fontId="18" fillId="3" borderId="9" xfId="0" applyNumberFormat="1" applyFont="1" applyFill="1" applyBorder="1" applyAlignment="1">
      <alignment horizontal="right" vertical="center" wrapText="1"/>
    </xf>
    <xf numFmtId="3" fontId="10" fillId="3" borderId="9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3" fontId="19" fillId="0" borderId="24" xfId="0" applyNumberFormat="1" applyFont="1" applyBorder="1" applyAlignment="1">
      <alignment vertical="center"/>
    </xf>
    <xf numFmtId="3" fontId="11" fillId="3" borderId="9" xfId="0" applyNumberFormat="1" applyFont="1" applyFill="1" applyBorder="1" applyAlignment="1">
      <alignment horizontal="right" vertical="center" wrapText="1"/>
    </xf>
    <xf numFmtId="49" fontId="12" fillId="2" borderId="1" xfId="0" applyNumberFormat="1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2" fillId="4" borderId="1" xfId="0" applyFont="1" applyFill="1" applyBorder="1" applyAlignment="1">
      <alignment horizontal="center" vertical="top" wrapText="1"/>
    </xf>
    <xf numFmtId="49" fontId="19" fillId="0" borderId="2" xfId="0" applyNumberFormat="1" applyFont="1" applyFill="1" applyBorder="1" applyAlignment="1">
      <alignment horizontal="center" vertical="center" wrapText="1"/>
    </xf>
    <xf numFmtId="3" fontId="19" fillId="0" borderId="24" xfId="0" applyNumberFormat="1" applyFont="1" applyBorder="1" applyAlignment="1">
      <alignment horizontal="righ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top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20" fillId="5" borderId="6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49" fontId="20" fillId="4" borderId="2" xfId="0" applyNumberFormat="1" applyFont="1" applyFill="1" applyBorder="1" applyAlignment="1">
      <alignment horizontal="center" vertical="center" wrapText="1"/>
    </xf>
    <xf numFmtId="49" fontId="20" fillId="4" borderId="4" xfId="0" applyNumberFormat="1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4" fillId="6" borderId="6" xfId="2" applyFont="1" applyFill="1" applyBorder="1" applyAlignment="1">
      <alignment horizontal="left"/>
    </xf>
    <xf numFmtId="0" fontId="24" fillId="6" borderId="5" xfId="2" applyFont="1" applyFill="1" applyBorder="1" applyAlignment="1">
      <alignment horizontal="left"/>
    </xf>
    <xf numFmtId="0" fontId="23" fillId="5" borderId="6" xfId="2" applyFont="1" applyFill="1" applyBorder="1" applyAlignment="1">
      <alignment horizontal="center" vertical="center"/>
    </xf>
    <xf numFmtId="0" fontId="23" fillId="5" borderId="5" xfId="2" applyFont="1" applyFill="1" applyBorder="1" applyAlignment="1">
      <alignment horizontal="center" vertical="center"/>
    </xf>
    <xf numFmtId="0" fontId="22" fillId="0" borderId="0" xfId="2" applyFont="1" applyAlignment="1">
      <alignment horizontal="right" vertical="center" wrapText="1"/>
    </xf>
    <xf numFmtId="0" fontId="21" fillId="0" borderId="10" xfId="2" applyFont="1" applyBorder="1" applyAlignment="1">
      <alignment horizontal="center" vertical="center" wrapText="1"/>
    </xf>
  </cellXfs>
  <cellStyles count="14">
    <cellStyle name="Normalny" xfId="0" builtinId="0"/>
    <cellStyle name="Normalny 2" xfId="1"/>
    <cellStyle name="Normalny 2 2" xfId="2"/>
    <cellStyle name="Normalny 3" xfId="3"/>
    <cellStyle name="Normalny 3 2" xfId="4"/>
    <cellStyle name="Normalny 3 2 2" xfId="5"/>
    <cellStyle name="Normalny 4" xfId="6"/>
    <cellStyle name="Normalny 5" xfId="7"/>
    <cellStyle name="Normalny 5 2" xfId="12"/>
    <cellStyle name="Normalny 6" xfId="8"/>
    <cellStyle name="Normalny 7" xfId="11"/>
    <cellStyle name="Normalny_Arkusz1" xfId="13"/>
    <cellStyle name="Procentowy 2" xfId="9"/>
    <cellStyle name="Walutowy 2" xfId="10"/>
  </cellStyles>
  <dxfs count="0"/>
  <tableStyles count="0" defaultTableStyle="TableStyleMedium9" defaultPivotStyle="PivotStyleLight16"/>
  <colors>
    <mruColors>
      <color rgb="FFCCFFFF"/>
      <color rgb="FFFFFF99"/>
      <color rgb="FF66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SheetLayoutView="100" workbookViewId="0">
      <selection activeCell="I16" sqref="I16:I17"/>
    </sheetView>
  </sheetViews>
  <sheetFormatPr defaultRowHeight="14.25"/>
  <cols>
    <col min="1" max="1" width="7" customWidth="1"/>
    <col min="2" max="2" width="12.5" customWidth="1"/>
    <col min="3" max="3" width="10.375" customWidth="1"/>
    <col min="4" max="4" width="15.875" customWidth="1"/>
    <col min="5" max="5" width="10.375" customWidth="1"/>
    <col min="6" max="6" width="15.875" customWidth="1"/>
    <col min="7" max="7" width="12.125" customWidth="1"/>
    <col min="8" max="8" width="11.5" bestFit="1" customWidth="1"/>
  </cols>
  <sheetData>
    <row r="1" spans="1:9" ht="76.5" customHeight="1">
      <c r="A1" s="99" t="s">
        <v>45</v>
      </c>
      <c r="B1" s="99"/>
      <c r="C1" s="99"/>
      <c r="D1" s="99"/>
      <c r="E1" s="99"/>
      <c r="F1" s="99"/>
    </row>
    <row r="2" spans="1:9" ht="6" customHeight="1">
      <c r="A2" s="12"/>
      <c r="B2" s="12"/>
      <c r="C2" s="7"/>
      <c r="D2" s="7"/>
      <c r="E2" s="7"/>
      <c r="F2" s="7"/>
    </row>
    <row r="3" spans="1:9" ht="27" customHeight="1">
      <c r="A3" s="100" t="s">
        <v>13</v>
      </c>
      <c r="B3" s="100"/>
      <c r="C3" s="100"/>
      <c r="D3" s="100"/>
      <c r="E3" s="100"/>
      <c r="F3" s="100"/>
    </row>
    <row r="4" spans="1:9" ht="13.5" customHeight="1" thickBot="1">
      <c r="A4" s="108"/>
      <c r="B4" s="108"/>
      <c r="C4" s="108"/>
      <c r="D4" s="108"/>
      <c r="E4" s="108"/>
      <c r="F4" s="108"/>
    </row>
    <row r="5" spans="1:9" ht="24.75" customHeight="1" thickBot="1">
      <c r="A5" s="101" t="s">
        <v>8</v>
      </c>
      <c r="B5" s="102"/>
      <c r="C5" s="102"/>
      <c r="D5" s="102"/>
      <c r="E5" s="102"/>
      <c r="F5" s="103"/>
    </row>
    <row r="6" spans="1:9" ht="19.5" customHeight="1" thickBot="1">
      <c r="A6" s="104" t="s">
        <v>0</v>
      </c>
      <c r="B6" s="106" t="s">
        <v>1</v>
      </c>
      <c r="C6" s="111" t="s">
        <v>7</v>
      </c>
      <c r="D6" s="111"/>
      <c r="E6" s="109" t="s">
        <v>6</v>
      </c>
      <c r="F6" s="110"/>
    </row>
    <row r="7" spans="1:9" ht="18.75" customHeight="1" thickBot="1">
      <c r="A7" s="105"/>
      <c r="B7" s="107"/>
      <c r="C7" s="88" t="s">
        <v>5</v>
      </c>
      <c r="D7" s="64" t="s">
        <v>4</v>
      </c>
      <c r="E7" s="88" t="s">
        <v>5</v>
      </c>
      <c r="F7" s="63" t="s">
        <v>4</v>
      </c>
    </row>
    <row r="8" spans="1:9" ht="24.75" customHeight="1" thickBot="1">
      <c r="A8" s="61" t="s">
        <v>16</v>
      </c>
      <c r="B8" s="61" t="s">
        <v>46</v>
      </c>
      <c r="C8" s="89"/>
      <c r="D8" s="71">
        <v>0</v>
      </c>
      <c r="E8" s="69">
        <v>6207</v>
      </c>
      <c r="F8" s="90">
        <v>1670662</v>
      </c>
    </row>
    <row r="9" spans="1:9" ht="21" customHeight="1" thickBot="1">
      <c r="A9" s="95" t="s">
        <v>3</v>
      </c>
      <c r="B9" s="96"/>
      <c r="C9" s="84"/>
      <c r="D9" s="14">
        <f>SUM(D8:D8)</f>
        <v>0</v>
      </c>
      <c r="E9" s="78"/>
      <c r="F9" s="14">
        <f>SUM(F8:F8)</f>
        <v>1670662</v>
      </c>
      <c r="G9" s="1">
        <f>SUM(D9:F9)</f>
        <v>1670662</v>
      </c>
      <c r="I9" s="6"/>
    </row>
    <row r="10" spans="1:9" ht="20.25" customHeight="1" thickBot="1">
      <c r="A10" s="97" t="s">
        <v>2</v>
      </c>
      <c r="B10" s="98"/>
      <c r="C10" s="85"/>
      <c r="D10" s="73"/>
      <c r="E10" s="79"/>
      <c r="F10" s="73"/>
      <c r="G10" s="1"/>
      <c r="I10" s="6"/>
    </row>
    <row r="11" spans="1:9" ht="18" customHeight="1" thickBot="1">
      <c r="A11" s="93" t="s">
        <v>14</v>
      </c>
      <c r="B11" s="94"/>
      <c r="C11" s="86"/>
      <c r="D11" s="83">
        <v>0</v>
      </c>
      <c r="E11" s="80"/>
      <c r="F11" s="83">
        <v>0</v>
      </c>
      <c r="G11" s="3"/>
      <c r="H11" s="1"/>
    </row>
    <row r="12" spans="1:9" ht="20.25" customHeight="1" thickBot="1">
      <c r="A12" s="91" t="s">
        <v>15</v>
      </c>
      <c r="B12" s="92"/>
      <c r="C12" s="87"/>
      <c r="D12" s="75">
        <f>SUM(D8)</f>
        <v>0</v>
      </c>
      <c r="E12" s="81"/>
      <c r="F12" s="75">
        <f>SUM(F8)</f>
        <v>1670662</v>
      </c>
      <c r="G12" s="3"/>
      <c r="H12" s="1"/>
    </row>
    <row r="13" spans="1:9" ht="15">
      <c r="A13" s="2"/>
      <c r="B13" s="4"/>
      <c r="C13" s="4"/>
      <c r="D13" s="10">
        <f>SUM(D11:D12)</f>
        <v>0</v>
      </c>
      <c r="E13" s="10"/>
      <c r="F13" s="10">
        <f>SUM(F11:F12)</f>
        <v>1670662</v>
      </c>
      <c r="G13" s="3"/>
      <c r="H13" s="1"/>
    </row>
    <row r="14" spans="1:9" ht="15">
      <c r="A14" s="2"/>
      <c r="B14" s="2"/>
      <c r="C14" s="3"/>
      <c r="D14" s="10">
        <f>D9-D13</f>
        <v>0</v>
      </c>
      <c r="E14" s="10"/>
      <c r="F14" s="10"/>
      <c r="G14" s="3"/>
    </row>
    <row r="15" spans="1:9">
      <c r="A15" s="2"/>
      <c r="B15" s="2"/>
      <c r="C15" s="9"/>
      <c r="D15" s="3"/>
      <c r="E15" s="3"/>
      <c r="F15" s="2"/>
      <c r="G15" s="2"/>
    </row>
    <row r="16" spans="1:9">
      <c r="A16" s="2"/>
      <c r="B16" s="2"/>
      <c r="C16" s="8"/>
      <c r="D16" s="8"/>
      <c r="E16" s="3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3"/>
      <c r="F18" s="2"/>
      <c r="G18" s="2"/>
    </row>
    <row r="19" spans="1:7">
      <c r="A19" s="2"/>
      <c r="B19" s="2"/>
      <c r="C19" s="8"/>
      <c r="D19" s="2"/>
      <c r="E19" s="2"/>
      <c r="F19" s="2"/>
      <c r="G19" s="2"/>
    </row>
  </sheetData>
  <mergeCells count="12">
    <mergeCell ref="A12:B12"/>
    <mergeCell ref="A11:B11"/>
    <mergeCell ref="A9:B9"/>
    <mergeCell ref="A10:B10"/>
    <mergeCell ref="A1:F1"/>
    <mergeCell ref="A3:F3"/>
    <mergeCell ref="A5:F5"/>
    <mergeCell ref="A6:A7"/>
    <mergeCell ref="B6:B7"/>
    <mergeCell ref="A4:F4"/>
    <mergeCell ref="E6:F6"/>
    <mergeCell ref="C6:D6"/>
  </mergeCells>
  <printOptions horizontalCentered="1"/>
  <pageMargins left="0.70866141732283472" right="0.51181102362204722" top="0.35433070866141736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BreakPreview" zoomScaleSheetLayoutView="100" workbookViewId="0">
      <selection activeCell="H3" sqref="H3"/>
    </sheetView>
  </sheetViews>
  <sheetFormatPr defaultRowHeight="14.25"/>
  <cols>
    <col min="1" max="1" width="7" customWidth="1"/>
    <col min="2" max="2" width="10.875" customWidth="1"/>
    <col min="3" max="3" width="10.375" customWidth="1"/>
    <col min="4" max="4" width="15.875" customWidth="1"/>
    <col min="5" max="5" width="12.125" customWidth="1"/>
    <col min="6" max="6" width="15.875" customWidth="1"/>
    <col min="7" max="7" width="12.125" customWidth="1"/>
    <col min="8" max="8" width="11.5" bestFit="1" customWidth="1"/>
  </cols>
  <sheetData>
    <row r="1" spans="1:9" ht="74.25" customHeight="1">
      <c r="A1" s="99" t="s">
        <v>44</v>
      </c>
      <c r="B1" s="99"/>
      <c r="C1" s="99"/>
      <c r="D1" s="99"/>
      <c r="E1" s="99"/>
      <c r="F1" s="99"/>
    </row>
    <row r="2" spans="1:9" ht="10.5" customHeight="1">
      <c r="A2" s="12"/>
      <c r="B2" s="12"/>
      <c r="C2" s="13"/>
      <c r="D2" s="13"/>
      <c r="E2" s="13"/>
      <c r="F2" s="13"/>
    </row>
    <row r="3" spans="1:9" ht="22.5" customHeight="1">
      <c r="A3" s="100" t="s">
        <v>10</v>
      </c>
      <c r="B3" s="100"/>
      <c r="C3" s="100"/>
      <c r="D3" s="100"/>
      <c r="E3" s="100"/>
      <c r="F3" s="100"/>
    </row>
    <row r="4" spans="1:9" ht="13.5" customHeight="1" thickBot="1">
      <c r="A4" s="108"/>
      <c r="B4" s="108"/>
      <c r="C4" s="108"/>
      <c r="D4" s="108"/>
      <c r="E4" s="108"/>
      <c r="F4" s="108"/>
    </row>
    <row r="5" spans="1:9" ht="24.75" customHeight="1" thickBot="1">
      <c r="A5" s="114" t="s">
        <v>9</v>
      </c>
      <c r="B5" s="115"/>
      <c r="C5" s="115"/>
      <c r="D5" s="115"/>
      <c r="E5" s="115"/>
      <c r="F5" s="116"/>
    </row>
    <row r="6" spans="1:9" ht="19.5" customHeight="1" thickBot="1">
      <c r="A6" s="117" t="s">
        <v>0</v>
      </c>
      <c r="B6" s="119" t="s">
        <v>1</v>
      </c>
      <c r="C6" s="121" t="s">
        <v>7</v>
      </c>
      <c r="D6" s="121"/>
      <c r="E6" s="122" t="s">
        <v>6</v>
      </c>
      <c r="F6" s="123"/>
    </row>
    <row r="7" spans="1:9" ht="18.75" customHeight="1" thickBot="1">
      <c r="A7" s="118"/>
      <c r="B7" s="120"/>
      <c r="C7" s="65" t="s">
        <v>5</v>
      </c>
      <c r="D7" s="70" t="s">
        <v>4</v>
      </c>
      <c r="E7" s="70" t="s">
        <v>5</v>
      </c>
      <c r="F7" s="66" t="s">
        <v>4</v>
      </c>
    </row>
    <row r="8" spans="1:9" ht="24" customHeight="1" thickBot="1">
      <c r="A8" s="16" t="s">
        <v>16</v>
      </c>
      <c r="B8" s="67" t="s">
        <v>46</v>
      </c>
      <c r="C8" s="69"/>
      <c r="D8" s="82">
        <v>0</v>
      </c>
      <c r="E8" s="76">
        <v>6207</v>
      </c>
      <c r="F8" s="71">
        <v>1670662</v>
      </c>
    </row>
    <row r="9" spans="1:9" ht="21.75" customHeight="1" thickBot="1">
      <c r="A9" s="62" t="s">
        <v>49</v>
      </c>
      <c r="B9" s="67" t="s">
        <v>50</v>
      </c>
      <c r="C9" s="69">
        <v>8110</v>
      </c>
      <c r="D9" s="82">
        <v>-100000</v>
      </c>
      <c r="E9" s="76"/>
      <c r="F9" s="71">
        <v>0</v>
      </c>
    </row>
    <row r="10" spans="1:9" ht="23.25" customHeight="1" thickBot="1">
      <c r="A10" s="16" t="s">
        <v>47</v>
      </c>
      <c r="B10" s="60" t="s">
        <v>48</v>
      </c>
      <c r="C10" s="68" t="s">
        <v>51</v>
      </c>
      <c r="D10" s="72">
        <v>-175000</v>
      </c>
      <c r="E10" s="77">
        <v>2730</v>
      </c>
      <c r="F10" s="72">
        <v>275000</v>
      </c>
      <c r="G10" s="1"/>
    </row>
    <row r="11" spans="1:9" ht="21" customHeight="1" thickBot="1">
      <c r="A11" s="95" t="s">
        <v>3</v>
      </c>
      <c r="B11" s="96"/>
      <c r="C11" s="84"/>
      <c r="D11" s="15">
        <f>SUM(D8:D10)</f>
        <v>-275000</v>
      </c>
      <c r="E11" s="78"/>
      <c r="F11" s="14">
        <f>SUM(F8:F10)</f>
        <v>1945662</v>
      </c>
      <c r="G11" s="1">
        <f>SUM(D11:F11)</f>
        <v>1670662</v>
      </c>
      <c r="I11" s="6"/>
    </row>
    <row r="12" spans="1:9" ht="19.5" customHeight="1" thickBot="1">
      <c r="A12" s="97" t="s">
        <v>2</v>
      </c>
      <c r="B12" s="98"/>
      <c r="C12" s="85"/>
      <c r="D12" s="73"/>
      <c r="E12" s="79"/>
      <c r="F12" s="73"/>
      <c r="G12" s="1"/>
      <c r="I12" s="6"/>
    </row>
    <row r="13" spans="1:9" ht="19.5" customHeight="1" thickBot="1">
      <c r="A13" s="93" t="s">
        <v>11</v>
      </c>
      <c r="B13" s="93"/>
      <c r="C13" s="86"/>
      <c r="D13" s="83">
        <f>SUM(D9:D10)</f>
        <v>-275000</v>
      </c>
      <c r="E13" s="80"/>
      <c r="F13" s="74">
        <f>F10</f>
        <v>275000</v>
      </c>
      <c r="G13" s="1"/>
      <c r="I13" s="6"/>
    </row>
    <row r="14" spans="1:9" ht="21.75" customHeight="1" thickBot="1">
      <c r="A14" s="91" t="s">
        <v>12</v>
      </c>
      <c r="B14" s="113"/>
      <c r="C14" s="87"/>
      <c r="D14" s="75">
        <v>0</v>
      </c>
      <c r="E14" s="81"/>
      <c r="F14" s="75">
        <f>F8</f>
        <v>1670662</v>
      </c>
      <c r="G14" s="3"/>
      <c r="H14" s="1"/>
    </row>
    <row r="15" spans="1:9" ht="15">
      <c r="A15" s="2"/>
      <c r="B15" s="5"/>
      <c r="C15" s="11"/>
      <c r="D15" s="10">
        <f>SUM(D13:D14)</f>
        <v>-275000</v>
      </c>
      <c r="E15" s="10"/>
      <c r="F15" s="10">
        <f>SUM(F13:F14)</f>
        <v>1945662</v>
      </c>
      <c r="G15" s="3">
        <f>D15+F15</f>
        <v>1670662</v>
      </c>
      <c r="H15" s="1"/>
    </row>
    <row r="16" spans="1:9" ht="15">
      <c r="A16" s="2"/>
      <c r="B16" s="4"/>
      <c r="C16" s="4"/>
      <c r="D16" s="10">
        <f>D11-D15</f>
        <v>0</v>
      </c>
      <c r="E16" s="10"/>
      <c r="F16" s="10">
        <f t="shared" ref="F16" si="0">F11-F15</f>
        <v>0</v>
      </c>
      <c r="G16" s="2"/>
      <c r="H16" s="1"/>
    </row>
    <row r="17" spans="1:7" ht="15">
      <c r="A17" s="2"/>
      <c r="B17" s="2"/>
      <c r="C17" s="3"/>
      <c r="D17" s="10"/>
      <c r="E17" s="10"/>
      <c r="F17" s="10"/>
      <c r="G17" s="3"/>
    </row>
    <row r="18" spans="1:7">
      <c r="A18" s="2"/>
      <c r="B18" s="2"/>
      <c r="C18" s="9"/>
      <c r="D18" s="3"/>
      <c r="E18" s="3"/>
      <c r="F18" s="2"/>
      <c r="G18" s="2"/>
    </row>
    <row r="19" spans="1:7">
      <c r="A19" s="2"/>
      <c r="B19" s="2"/>
      <c r="C19" s="8"/>
      <c r="D19" s="8"/>
      <c r="E19" s="3"/>
      <c r="F19" s="2"/>
      <c r="G19" s="2"/>
    </row>
    <row r="20" spans="1:7" ht="198" customHeight="1">
      <c r="A20" s="112"/>
      <c r="B20" s="112"/>
      <c r="C20" s="112"/>
      <c r="D20" s="112"/>
      <c r="E20" s="112"/>
      <c r="F20" s="112"/>
      <c r="G20" s="2"/>
    </row>
    <row r="21" spans="1:7">
      <c r="A21" s="2"/>
      <c r="B21" s="2"/>
      <c r="C21" s="2"/>
      <c r="D21" s="2"/>
      <c r="E21" s="3"/>
      <c r="F21" s="2"/>
      <c r="G21" s="2"/>
    </row>
    <row r="22" spans="1:7">
      <c r="A22" s="2"/>
      <c r="B22" s="2"/>
      <c r="C22" s="8"/>
      <c r="D22" s="2"/>
      <c r="E22" s="2"/>
      <c r="F22" s="2"/>
      <c r="G22" s="2"/>
    </row>
  </sheetData>
  <mergeCells count="13">
    <mergeCell ref="A1:F1"/>
    <mergeCell ref="A3:F3"/>
    <mergeCell ref="A4:F4"/>
    <mergeCell ref="A5:F5"/>
    <mergeCell ref="A6:A7"/>
    <mergeCell ref="B6:B7"/>
    <mergeCell ref="C6:D6"/>
    <mergeCell ref="E6:F6"/>
    <mergeCell ref="A20:F20"/>
    <mergeCell ref="A12:B12"/>
    <mergeCell ref="A13:B13"/>
    <mergeCell ref="A14:B14"/>
    <mergeCell ref="A11:B11"/>
  </mergeCells>
  <printOptions horizontalCentered="1"/>
  <pageMargins left="0.70866141732283472" right="0.51181102362204722" top="0.35433070866141736" bottom="0.74803149606299213" header="0.31496062992125984" footer="0.31496062992125984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</sheetPr>
  <dimension ref="A1:E27"/>
  <sheetViews>
    <sheetView view="pageBreakPreview" topLeftCell="A3" zoomScaleNormal="100" zoomScaleSheetLayoutView="100" workbookViewId="0">
      <selection activeCell="P11" sqref="P11"/>
    </sheetView>
  </sheetViews>
  <sheetFormatPr defaultRowHeight="12.75"/>
  <cols>
    <col min="1" max="1" width="5.125" style="18" customWidth="1"/>
    <col min="2" max="2" width="43.5" style="18" customWidth="1"/>
    <col min="3" max="4" width="12.75" style="18" customWidth="1"/>
    <col min="5" max="5" width="7.875" style="18" customWidth="1"/>
    <col min="6" max="256" width="9" style="18"/>
    <col min="257" max="257" width="5.125" style="18" customWidth="1"/>
    <col min="258" max="258" width="39.75" style="18" customWidth="1"/>
    <col min="259" max="260" width="12.75" style="18" customWidth="1"/>
    <col min="261" max="261" width="7.875" style="18" customWidth="1"/>
    <col min="262" max="512" width="9" style="18"/>
    <col min="513" max="513" width="5.125" style="18" customWidth="1"/>
    <col min="514" max="514" width="39.75" style="18" customWidth="1"/>
    <col min="515" max="516" width="12.75" style="18" customWidth="1"/>
    <col min="517" max="517" width="7.875" style="18" customWidth="1"/>
    <col min="518" max="768" width="9" style="18"/>
    <col min="769" max="769" width="5.125" style="18" customWidth="1"/>
    <col min="770" max="770" width="39.75" style="18" customWidth="1"/>
    <col min="771" max="772" width="12.75" style="18" customWidth="1"/>
    <col min="773" max="773" width="7.875" style="18" customWidth="1"/>
    <col min="774" max="1024" width="9" style="18"/>
    <col min="1025" max="1025" width="5.125" style="18" customWidth="1"/>
    <col min="1026" max="1026" width="39.75" style="18" customWidth="1"/>
    <col min="1027" max="1028" width="12.75" style="18" customWidth="1"/>
    <col min="1029" max="1029" width="7.875" style="18" customWidth="1"/>
    <col min="1030" max="1280" width="9" style="18"/>
    <col min="1281" max="1281" width="5.125" style="18" customWidth="1"/>
    <col min="1282" max="1282" width="39.75" style="18" customWidth="1"/>
    <col min="1283" max="1284" width="12.75" style="18" customWidth="1"/>
    <col min="1285" max="1285" width="7.875" style="18" customWidth="1"/>
    <col min="1286" max="1536" width="9" style="18"/>
    <col min="1537" max="1537" width="5.125" style="18" customWidth="1"/>
    <col min="1538" max="1538" width="39.75" style="18" customWidth="1"/>
    <col min="1539" max="1540" width="12.75" style="18" customWidth="1"/>
    <col min="1541" max="1541" width="7.875" style="18" customWidth="1"/>
    <col min="1542" max="1792" width="9" style="18"/>
    <col min="1793" max="1793" width="5.125" style="18" customWidth="1"/>
    <col min="1794" max="1794" width="39.75" style="18" customWidth="1"/>
    <col min="1795" max="1796" width="12.75" style="18" customWidth="1"/>
    <col min="1797" max="1797" width="7.875" style="18" customWidth="1"/>
    <col min="1798" max="2048" width="9" style="18"/>
    <col min="2049" max="2049" width="5.125" style="18" customWidth="1"/>
    <col min="2050" max="2050" width="39.75" style="18" customWidth="1"/>
    <col min="2051" max="2052" width="12.75" style="18" customWidth="1"/>
    <col min="2053" max="2053" width="7.875" style="18" customWidth="1"/>
    <col min="2054" max="2304" width="9" style="18"/>
    <col min="2305" max="2305" width="5.125" style="18" customWidth="1"/>
    <col min="2306" max="2306" width="39.75" style="18" customWidth="1"/>
    <col min="2307" max="2308" width="12.75" style="18" customWidth="1"/>
    <col min="2309" max="2309" width="7.875" style="18" customWidth="1"/>
    <col min="2310" max="2560" width="9" style="18"/>
    <col min="2561" max="2561" width="5.125" style="18" customWidth="1"/>
    <col min="2562" max="2562" width="39.75" style="18" customWidth="1"/>
    <col min="2563" max="2564" width="12.75" style="18" customWidth="1"/>
    <col min="2565" max="2565" width="7.875" style="18" customWidth="1"/>
    <col min="2566" max="2816" width="9" style="18"/>
    <col min="2817" max="2817" width="5.125" style="18" customWidth="1"/>
    <col min="2818" max="2818" width="39.75" style="18" customWidth="1"/>
    <col min="2819" max="2820" width="12.75" style="18" customWidth="1"/>
    <col min="2821" max="2821" width="7.875" style="18" customWidth="1"/>
    <col min="2822" max="3072" width="9" style="18"/>
    <col min="3073" max="3073" width="5.125" style="18" customWidth="1"/>
    <col min="3074" max="3074" width="39.75" style="18" customWidth="1"/>
    <col min="3075" max="3076" width="12.75" style="18" customWidth="1"/>
    <col min="3077" max="3077" width="7.875" style="18" customWidth="1"/>
    <col min="3078" max="3328" width="9" style="18"/>
    <col min="3329" max="3329" width="5.125" style="18" customWidth="1"/>
    <col min="3330" max="3330" width="39.75" style="18" customWidth="1"/>
    <col min="3331" max="3332" width="12.75" style="18" customWidth="1"/>
    <col min="3333" max="3333" width="7.875" style="18" customWidth="1"/>
    <col min="3334" max="3584" width="9" style="18"/>
    <col min="3585" max="3585" width="5.125" style="18" customWidth="1"/>
    <col min="3586" max="3586" width="39.75" style="18" customWidth="1"/>
    <col min="3587" max="3588" width="12.75" style="18" customWidth="1"/>
    <col min="3589" max="3589" width="7.875" style="18" customWidth="1"/>
    <col min="3590" max="3840" width="9" style="18"/>
    <col min="3841" max="3841" width="5.125" style="18" customWidth="1"/>
    <col min="3842" max="3842" width="39.75" style="18" customWidth="1"/>
    <col min="3843" max="3844" width="12.75" style="18" customWidth="1"/>
    <col min="3845" max="3845" width="7.875" style="18" customWidth="1"/>
    <col min="3846" max="4096" width="9" style="18"/>
    <col min="4097" max="4097" width="5.125" style="18" customWidth="1"/>
    <col min="4098" max="4098" width="39.75" style="18" customWidth="1"/>
    <col min="4099" max="4100" width="12.75" style="18" customWidth="1"/>
    <col min="4101" max="4101" width="7.875" style="18" customWidth="1"/>
    <col min="4102" max="4352" width="9" style="18"/>
    <col min="4353" max="4353" width="5.125" style="18" customWidth="1"/>
    <col min="4354" max="4354" width="39.75" style="18" customWidth="1"/>
    <col min="4355" max="4356" width="12.75" style="18" customWidth="1"/>
    <col min="4357" max="4357" width="7.875" style="18" customWidth="1"/>
    <col min="4358" max="4608" width="9" style="18"/>
    <col min="4609" max="4609" width="5.125" style="18" customWidth="1"/>
    <col min="4610" max="4610" width="39.75" style="18" customWidth="1"/>
    <col min="4611" max="4612" width="12.75" style="18" customWidth="1"/>
    <col min="4613" max="4613" width="7.875" style="18" customWidth="1"/>
    <col min="4614" max="4864" width="9" style="18"/>
    <col min="4865" max="4865" width="5.125" style="18" customWidth="1"/>
    <col min="4866" max="4866" width="39.75" style="18" customWidth="1"/>
    <col min="4867" max="4868" width="12.75" style="18" customWidth="1"/>
    <col min="4869" max="4869" width="7.875" style="18" customWidth="1"/>
    <col min="4870" max="5120" width="9" style="18"/>
    <col min="5121" max="5121" width="5.125" style="18" customWidth="1"/>
    <col min="5122" max="5122" width="39.75" style="18" customWidth="1"/>
    <col min="5123" max="5124" width="12.75" style="18" customWidth="1"/>
    <col min="5125" max="5125" width="7.875" style="18" customWidth="1"/>
    <col min="5126" max="5376" width="9" style="18"/>
    <col min="5377" max="5377" width="5.125" style="18" customWidth="1"/>
    <col min="5378" max="5378" width="39.75" style="18" customWidth="1"/>
    <col min="5379" max="5380" width="12.75" style="18" customWidth="1"/>
    <col min="5381" max="5381" width="7.875" style="18" customWidth="1"/>
    <col min="5382" max="5632" width="9" style="18"/>
    <col min="5633" max="5633" width="5.125" style="18" customWidth="1"/>
    <col min="5634" max="5634" width="39.75" style="18" customWidth="1"/>
    <col min="5635" max="5636" width="12.75" style="18" customWidth="1"/>
    <col min="5637" max="5637" width="7.875" style="18" customWidth="1"/>
    <col min="5638" max="5888" width="9" style="18"/>
    <col min="5889" max="5889" width="5.125" style="18" customWidth="1"/>
    <col min="5890" max="5890" width="39.75" style="18" customWidth="1"/>
    <col min="5891" max="5892" width="12.75" style="18" customWidth="1"/>
    <col min="5893" max="5893" width="7.875" style="18" customWidth="1"/>
    <col min="5894" max="6144" width="9" style="18"/>
    <col min="6145" max="6145" width="5.125" style="18" customWidth="1"/>
    <col min="6146" max="6146" width="39.75" style="18" customWidth="1"/>
    <col min="6147" max="6148" width="12.75" style="18" customWidth="1"/>
    <col min="6149" max="6149" width="7.875" style="18" customWidth="1"/>
    <col min="6150" max="6400" width="9" style="18"/>
    <col min="6401" max="6401" width="5.125" style="18" customWidth="1"/>
    <col min="6402" max="6402" width="39.75" style="18" customWidth="1"/>
    <col min="6403" max="6404" width="12.75" style="18" customWidth="1"/>
    <col min="6405" max="6405" width="7.875" style="18" customWidth="1"/>
    <col min="6406" max="6656" width="9" style="18"/>
    <col min="6657" max="6657" width="5.125" style="18" customWidth="1"/>
    <col min="6658" max="6658" width="39.75" style="18" customWidth="1"/>
    <col min="6659" max="6660" width="12.75" style="18" customWidth="1"/>
    <col min="6661" max="6661" width="7.875" style="18" customWidth="1"/>
    <col min="6662" max="6912" width="9" style="18"/>
    <col min="6913" max="6913" width="5.125" style="18" customWidth="1"/>
    <col min="6914" max="6914" width="39.75" style="18" customWidth="1"/>
    <col min="6915" max="6916" width="12.75" style="18" customWidth="1"/>
    <col min="6917" max="6917" width="7.875" style="18" customWidth="1"/>
    <col min="6918" max="7168" width="9" style="18"/>
    <col min="7169" max="7169" width="5.125" style="18" customWidth="1"/>
    <col min="7170" max="7170" width="39.75" style="18" customWidth="1"/>
    <col min="7171" max="7172" width="12.75" style="18" customWidth="1"/>
    <col min="7173" max="7173" width="7.875" style="18" customWidth="1"/>
    <col min="7174" max="7424" width="9" style="18"/>
    <col min="7425" max="7425" width="5.125" style="18" customWidth="1"/>
    <col min="7426" max="7426" width="39.75" style="18" customWidth="1"/>
    <col min="7427" max="7428" width="12.75" style="18" customWidth="1"/>
    <col min="7429" max="7429" width="7.875" style="18" customWidth="1"/>
    <col min="7430" max="7680" width="9" style="18"/>
    <col min="7681" max="7681" width="5.125" style="18" customWidth="1"/>
    <col min="7682" max="7682" width="39.75" style="18" customWidth="1"/>
    <col min="7683" max="7684" width="12.75" style="18" customWidth="1"/>
    <col min="7685" max="7685" width="7.875" style="18" customWidth="1"/>
    <col min="7686" max="7936" width="9" style="18"/>
    <col min="7937" max="7937" width="5.125" style="18" customWidth="1"/>
    <col min="7938" max="7938" width="39.75" style="18" customWidth="1"/>
    <col min="7939" max="7940" width="12.75" style="18" customWidth="1"/>
    <col min="7941" max="7941" width="7.875" style="18" customWidth="1"/>
    <col min="7942" max="8192" width="9" style="18"/>
    <col min="8193" max="8193" width="5.125" style="18" customWidth="1"/>
    <col min="8194" max="8194" width="39.75" style="18" customWidth="1"/>
    <col min="8195" max="8196" width="12.75" style="18" customWidth="1"/>
    <col min="8197" max="8197" width="7.875" style="18" customWidth="1"/>
    <col min="8198" max="8448" width="9" style="18"/>
    <col min="8449" max="8449" width="5.125" style="18" customWidth="1"/>
    <col min="8450" max="8450" width="39.75" style="18" customWidth="1"/>
    <col min="8451" max="8452" width="12.75" style="18" customWidth="1"/>
    <col min="8453" max="8453" width="7.875" style="18" customWidth="1"/>
    <col min="8454" max="8704" width="9" style="18"/>
    <col min="8705" max="8705" width="5.125" style="18" customWidth="1"/>
    <col min="8706" max="8706" width="39.75" style="18" customWidth="1"/>
    <col min="8707" max="8708" width="12.75" style="18" customWidth="1"/>
    <col min="8709" max="8709" width="7.875" style="18" customWidth="1"/>
    <col min="8710" max="8960" width="9" style="18"/>
    <col min="8961" max="8961" width="5.125" style="18" customWidth="1"/>
    <col min="8962" max="8962" width="39.75" style="18" customWidth="1"/>
    <col min="8963" max="8964" width="12.75" style="18" customWidth="1"/>
    <col min="8965" max="8965" width="7.875" style="18" customWidth="1"/>
    <col min="8966" max="9216" width="9" style="18"/>
    <col min="9217" max="9217" width="5.125" style="18" customWidth="1"/>
    <col min="9218" max="9218" width="39.75" style="18" customWidth="1"/>
    <col min="9219" max="9220" width="12.75" style="18" customWidth="1"/>
    <col min="9221" max="9221" width="7.875" style="18" customWidth="1"/>
    <col min="9222" max="9472" width="9" style="18"/>
    <col min="9473" max="9473" width="5.125" style="18" customWidth="1"/>
    <col min="9474" max="9474" width="39.75" style="18" customWidth="1"/>
    <col min="9475" max="9476" width="12.75" style="18" customWidth="1"/>
    <col min="9477" max="9477" width="7.875" style="18" customWidth="1"/>
    <col min="9478" max="9728" width="9" style="18"/>
    <col min="9729" max="9729" width="5.125" style="18" customWidth="1"/>
    <col min="9730" max="9730" width="39.75" style="18" customWidth="1"/>
    <col min="9731" max="9732" width="12.75" style="18" customWidth="1"/>
    <col min="9733" max="9733" width="7.875" style="18" customWidth="1"/>
    <col min="9734" max="9984" width="9" style="18"/>
    <col min="9985" max="9985" width="5.125" style="18" customWidth="1"/>
    <col min="9986" max="9986" width="39.75" style="18" customWidth="1"/>
    <col min="9987" max="9988" width="12.75" style="18" customWidth="1"/>
    <col min="9989" max="9989" width="7.875" style="18" customWidth="1"/>
    <col min="9990" max="10240" width="9" style="18"/>
    <col min="10241" max="10241" width="5.125" style="18" customWidth="1"/>
    <col min="10242" max="10242" width="39.75" style="18" customWidth="1"/>
    <col min="10243" max="10244" width="12.75" style="18" customWidth="1"/>
    <col min="10245" max="10245" width="7.875" style="18" customWidth="1"/>
    <col min="10246" max="10496" width="9" style="18"/>
    <col min="10497" max="10497" width="5.125" style="18" customWidth="1"/>
    <col min="10498" max="10498" width="39.75" style="18" customWidth="1"/>
    <col min="10499" max="10500" width="12.75" style="18" customWidth="1"/>
    <col min="10501" max="10501" width="7.875" style="18" customWidth="1"/>
    <col min="10502" max="10752" width="9" style="18"/>
    <col min="10753" max="10753" width="5.125" style="18" customWidth="1"/>
    <col min="10754" max="10754" width="39.75" style="18" customWidth="1"/>
    <col min="10755" max="10756" width="12.75" style="18" customWidth="1"/>
    <col min="10757" max="10757" width="7.875" style="18" customWidth="1"/>
    <col min="10758" max="11008" width="9" style="18"/>
    <col min="11009" max="11009" width="5.125" style="18" customWidth="1"/>
    <col min="11010" max="11010" width="39.75" style="18" customWidth="1"/>
    <col min="11011" max="11012" width="12.75" style="18" customWidth="1"/>
    <col min="11013" max="11013" width="7.875" style="18" customWidth="1"/>
    <col min="11014" max="11264" width="9" style="18"/>
    <col min="11265" max="11265" width="5.125" style="18" customWidth="1"/>
    <col min="11266" max="11266" width="39.75" style="18" customWidth="1"/>
    <col min="11267" max="11268" width="12.75" style="18" customWidth="1"/>
    <col min="11269" max="11269" width="7.875" style="18" customWidth="1"/>
    <col min="11270" max="11520" width="9" style="18"/>
    <col min="11521" max="11521" width="5.125" style="18" customWidth="1"/>
    <col min="11522" max="11522" width="39.75" style="18" customWidth="1"/>
    <col min="11523" max="11524" width="12.75" style="18" customWidth="1"/>
    <col min="11525" max="11525" width="7.875" style="18" customWidth="1"/>
    <col min="11526" max="11776" width="9" style="18"/>
    <col min="11777" max="11777" width="5.125" style="18" customWidth="1"/>
    <col min="11778" max="11778" width="39.75" style="18" customWidth="1"/>
    <col min="11779" max="11780" width="12.75" style="18" customWidth="1"/>
    <col min="11781" max="11781" width="7.875" style="18" customWidth="1"/>
    <col min="11782" max="12032" width="9" style="18"/>
    <col min="12033" max="12033" width="5.125" style="18" customWidth="1"/>
    <col min="12034" max="12034" width="39.75" style="18" customWidth="1"/>
    <col min="12035" max="12036" width="12.75" style="18" customWidth="1"/>
    <col min="12037" max="12037" width="7.875" style="18" customWidth="1"/>
    <col min="12038" max="12288" width="9" style="18"/>
    <col min="12289" max="12289" width="5.125" style="18" customWidth="1"/>
    <col min="12290" max="12290" width="39.75" style="18" customWidth="1"/>
    <col min="12291" max="12292" width="12.75" style="18" customWidth="1"/>
    <col min="12293" max="12293" width="7.875" style="18" customWidth="1"/>
    <col min="12294" max="12544" width="9" style="18"/>
    <col min="12545" max="12545" width="5.125" style="18" customWidth="1"/>
    <col min="12546" max="12546" width="39.75" style="18" customWidth="1"/>
    <col min="12547" max="12548" width="12.75" style="18" customWidth="1"/>
    <col min="12549" max="12549" width="7.875" style="18" customWidth="1"/>
    <col min="12550" max="12800" width="9" style="18"/>
    <col min="12801" max="12801" width="5.125" style="18" customWidth="1"/>
    <col min="12802" max="12802" width="39.75" style="18" customWidth="1"/>
    <col min="12803" max="12804" width="12.75" style="18" customWidth="1"/>
    <col min="12805" max="12805" width="7.875" style="18" customWidth="1"/>
    <col min="12806" max="13056" width="9" style="18"/>
    <col min="13057" max="13057" width="5.125" style="18" customWidth="1"/>
    <col min="13058" max="13058" width="39.75" style="18" customWidth="1"/>
    <col min="13059" max="13060" width="12.75" style="18" customWidth="1"/>
    <col min="13061" max="13061" width="7.875" style="18" customWidth="1"/>
    <col min="13062" max="13312" width="9" style="18"/>
    <col min="13313" max="13313" width="5.125" style="18" customWidth="1"/>
    <col min="13314" max="13314" width="39.75" style="18" customWidth="1"/>
    <col min="13315" max="13316" width="12.75" style="18" customWidth="1"/>
    <col min="13317" max="13317" width="7.875" style="18" customWidth="1"/>
    <col min="13318" max="13568" width="9" style="18"/>
    <col min="13569" max="13569" width="5.125" style="18" customWidth="1"/>
    <col min="13570" max="13570" width="39.75" style="18" customWidth="1"/>
    <col min="13571" max="13572" width="12.75" style="18" customWidth="1"/>
    <col min="13573" max="13573" width="7.875" style="18" customWidth="1"/>
    <col min="13574" max="13824" width="9" style="18"/>
    <col min="13825" max="13825" width="5.125" style="18" customWidth="1"/>
    <col min="13826" max="13826" width="39.75" style="18" customWidth="1"/>
    <col min="13827" max="13828" width="12.75" style="18" customWidth="1"/>
    <col min="13829" max="13829" width="7.875" style="18" customWidth="1"/>
    <col min="13830" max="14080" width="9" style="18"/>
    <col min="14081" max="14081" width="5.125" style="18" customWidth="1"/>
    <col min="14082" max="14082" width="39.75" style="18" customWidth="1"/>
    <col min="14083" max="14084" width="12.75" style="18" customWidth="1"/>
    <col min="14085" max="14085" width="7.875" style="18" customWidth="1"/>
    <col min="14086" max="14336" width="9" style="18"/>
    <col min="14337" max="14337" width="5.125" style="18" customWidth="1"/>
    <col min="14338" max="14338" width="39.75" style="18" customWidth="1"/>
    <col min="14339" max="14340" width="12.75" style="18" customWidth="1"/>
    <col min="14341" max="14341" width="7.875" style="18" customWidth="1"/>
    <col min="14342" max="14592" width="9" style="18"/>
    <col min="14593" max="14593" width="5.125" style="18" customWidth="1"/>
    <col min="14594" max="14594" width="39.75" style="18" customWidth="1"/>
    <col min="14595" max="14596" width="12.75" style="18" customWidth="1"/>
    <col min="14597" max="14597" width="7.875" style="18" customWidth="1"/>
    <col min="14598" max="14848" width="9" style="18"/>
    <col min="14849" max="14849" width="5.125" style="18" customWidth="1"/>
    <col min="14850" max="14850" width="39.75" style="18" customWidth="1"/>
    <col min="14851" max="14852" width="12.75" style="18" customWidth="1"/>
    <col min="14853" max="14853" width="7.875" style="18" customWidth="1"/>
    <col min="14854" max="15104" width="9" style="18"/>
    <col min="15105" max="15105" width="5.125" style="18" customWidth="1"/>
    <col min="15106" max="15106" width="39.75" style="18" customWidth="1"/>
    <col min="15107" max="15108" width="12.75" style="18" customWidth="1"/>
    <col min="15109" max="15109" width="7.875" style="18" customWidth="1"/>
    <col min="15110" max="15360" width="9" style="18"/>
    <col min="15361" max="15361" width="5.125" style="18" customWidth="1"/>
    <col min="15362" max="15362" width="39.75" style="18" customWidth="1"/>
    <col min="15363" max="15364" width="12.75" style="18" customWidth="1"/>
    <col min="15365" max="15365" width="7.875" style="18" customWidth="1"/>
    <col min="15366" max="15616" width="9" style="18"/>
    <col min="15617" max="15617" width="5.125" style="18" customWidth="1"/>
    <col min="15618" max="15618" width="39.75" style="18" customWidth="1"/>
    <col min="15619" max="15620" width="12.75" style="18" customWidth="1"/>
    <col min="15621" max="15621" width="7.875" style="18" customWidth="1"/>
    <col min="15622" max="15872" width="9" style="18"/>
    <col min="15873" max="15873" width="5.125" style="18" customWidth="1"/>
    <col min="15874" max="15874" width="39.75" style="18" customWidth="1"/>
    <col min="15875" max="15876" width="12.75" style="18" customWidth="1"/>
    <col min="15877" max="15877" width="7.875" style="18" customWidth="1"/>
    <col min="15878" max="16128" width="9" style="18"/>
    <col min="16129" max="16129" width="5.125" style="18" customWidth="1"/>
    <col min="16130" max="16130" width="39.75" style="18" customWidth="1"/>
    <col min="16131" max="16132" width="12.75" style="18" customWidth="1"/>
    <col min="16133" max="16133" width="7.875" style="18" customWidth="1"/>
    <col min="16134" max="16384" width="9" style="18"/>
  </cols>
  <sheetData>
    <row r="1" spans="1:5" ht="76.5" customHeight="1">
      <c r="A1" s="17"/>
      <c r="B1" s="128" t="s">
        <v>17</v>
      </c>
      <c r="C1" s="128"/>
      <c r="D1" s="128"/>
    </row>
    <row r="2" spans="1:5" ht="63" customHeight="1" thickBot="1">
      <c r="A2" s="129" t="s">
        <v>18</v>
      </c>
      <c r="B2" s="129"/>
      <c r="C2" s="129"/>
      <c r="D2" s="129"/>
    </row>
    <row r="3" spans="1:5" ht="22.5" customHeight="1" thickBot="1">
      <c r="A3" s="19" t="s">
        <v>19</v>
      </c>
      <c r="B3" s="20" t="s">
        <v>20</v>
      </c>
      <c r="C3" s="19" t="s">
        <v>21</v>
      </c>
      <c r="D3" s="21" t="s">
        <v>22</v>
      </c>
    </row>
    <row r="4" spans="1:5" ht="15" customHeight="1" thickBot="1">
      <c r="A4" s="124" t="s">
        <v>23</v>
      </c>
      <c r="B4" s="125"/>
      <c r="C4" s="22">
        <f>SUM(C5:C6)</f>
        <v>9020</v>
      </c>
      <c r="D4" s="23">
        <f>SUM(D5:D6)</f>
        <v>9020</v>
      </c>
    </row>
    <row r="5" spans="1:5" ht="26.25" customHeight="1">
      <c r="A5" s="24">
        <v>1</v>
      </c>
      <c r="B5" s="25" t="s">
        <v>24</v>
      </c>
      <c r="C5" s="26">
        <f>20+6000</f>
        <v>6020</v>
      </c>
      <c r="D5" s="27">
        <f>20+6000</f>
        <v>6020</v>
      </c>
      <c r="E5" s="28"/>
    </row>
    <row r="6" spans="1:5" ht="15" customHeight="1" thickBot="1">
      <c r="A6" s="29">
        <v>2</v>
      </c>
      <c r="B6" s="30" t="s">
        <v>25</v>
      </c>
      <c r="C6" s="31">
        <v>3000</v>
      </c>
      <c r="D6" s="32">
        <v>3000</v>
      </c>
      <c r="E6" s="28"/>
    </row>
    <row r="7" spans="1:5" ht="15" customHeight="1" thickBot="1">
      <c r="A7" s="124" t="s">
        <v>26</v>
      </c>
      <c r="B7" s="125"/>
      <c r="C7" s="33">
        <f>SUM(C8:C14)</f>
        <v>427851</v>
      </c>
      <c r="D7" s="34">
        <f>SUM(D8:D14)</f>
        <v>427851</v>
      </c>
      <c r="E7" s="28"/>
    </row>
    <row r="8" spans="1:5" ht="27" customHeight="1">
      <c r="A8" s="35">
        <v>1</v>
      </c>
      <c r="B8" s="36" t="s">
        <v>27</v>
      </c>
      <c r="C8" s="37">
        <f>64000+50000</f>
        <v>114000</v>
      </c>
      <c r="D8" s="38">
        <f>64000+50000</f>
        <v>114000</v>
      </c>
      <c r="E8" s="28"/>
    </row>
    <row r="9" spans="1:5" ht="27" customHeight="1">
      <c r="A9" s="39">
        <v>2</v>
      </c>
      <c r="B9" s="40" t="s">
        <v>28</v>
      </c>
      <c r="C9" s="41">
        <f>22034+4104+5220</f>
        <v>31358</v>
      </c>
      <c r="D9" s="42">
        <f>22034+4104+5220</f>
        <v>31358</v>
      </c>
      <c r="E9" s="28"/>
    </row>
    <row r="10" spans="1:5" ht="27" customHeight="1">
      <c r="A10" s="39">
        <v>3</v>
      </c>
      <c r="B10" s="40" t="s">
        <v>29</v>
      </c>
      <c r="C10" s="41">
        <f>1000+1000</f>
        <v>2000</v>
      </c>
      <c r="D10" s="42">
        <f>1000+1000</f>
        <v>2000</v>
      </c>
      <c r="E10" s="28"/>
    </row>
    <row r="11" spans="1:5" ht="27" customHeight="1">
      <c r="A11" s="39">
        <v>4</v>
      </c>
      <c r="B11" s="40" t="s">
        <v>30</v>
      </c>
      <c r="C11" s="41">
        <f>7300+6000</f>
        <v>13300</v>
      </c>
      <c r="D11" s="42">
        <f>7300+6000</f>
        <v>13300</v>
      </c>
      <c r="E11" s="28"/>
    </row>
    <row r="12" spans="1:5" ht="27" customHeight="1">
      <c r="A12" s="39">
        <v>5</v>
      </c>
      <c r="B12" s="40" t="s">
        <v>31</v>
      </c>
      <c r="C12" s="41">
        <f>51900+8800+11700</f>
        <v>72400</v>
      </c>
      <c r="D12" s="42">
        <f>51900+8800+11700</f>
        <v>72400</v>
      </c>
      <c r="E12" s="28"/>
    </row>
    <row r="13" spans="1:5" ht="27" customHeight="1">
      <c r="A13" s="39">
        <v>6</v>
      </c>
      <c r="B13" s="40" t="s">
        <v>32</v>
      </c>
      <c r="C13" s="41">
        <f>3500+1500</f>
        <v>5000</v>
      </c>
      <c r="D13" s="42">
        <f>3500+1500</f>
        <v>5000</v>
      </c>
      <c r="E13" s="28"/>
    </row>
    <row r="14" spans="1:5" s="45" customFormat="1" ht="27.75" customHeight="1" thickBot="1">
      <c r="A14" s="29">
        <v>7</v>
      </c>
      <c r="B14" s="43" t="s">
        <v>33</v>
      </c>
      <c r="C14" s="31">
        <f>171843+5000+12950</f>
        <v>189793</v>
      </c>
      <c r="D14" s="32">
        <f>171843+5000+12950</f>
        <v>189793</v>
      </c>
      <c r="E14" s="44"/>
    </row>
    <row r="15" spans="1:5" ht="15" customHeight="1" thickBot="1">
      <c r="A15" s="124" t="s">
        <v>34</v>
      </c>
      <c r="B15" s="125"/>
      <c r="C15" s="33">
        <f>SUM(C16)</f>
        <v>2300000</v>
      </c>
      <c r="D15" s="34">
        <f>SUM(D16)</f>
        <v>2300000</v>
      </c>
      <c r="E15" s="28"/>
    </row>
    <row r="16" spans="1:5" ht="15" customHeight="1" thickBot="1">
      <c r="A16" s="46">
        <v>1</v>
      </c>
      <c r="B16" s="47" t="s">
        <v>35</v>
      </c>
      <c r="C16" s="26">
        <v>2300000</v>
      </c>
      <c r="D16" s="27">
        <v>2300000</v>
      </c>
      <c r="E16" s="44"/>
    </row>
    <row r="17" spans="1:5" ht="15" customHeight="1" thickBot="1">
      <c r="A17" s="124" t="s">
        <v>36</v>
      </c>
      <c r="B17" s="125"/>
      <c r="C17" s="33">
        <f>SUM(C18:C21)</f>
        <v>345810</v>
      </c>
      <c r="D17" s="34">
        <f>SUM(D18:D21)</f>
        <v>345810</v>
      </c>
      <c r="E17" s="28"/>
    </row>
    <row r="18" spans="1:5" ht="15" customHeight="1">
      <c r="A18" s="35">
        <v>1</v>
      </c>
      <c r="B18" s="48" t="s">
        <v>37</v>
      </c>
      <c r="C18" s="37">
        <v>71000</v>
      </c>
      <c r="D18" s="38">
        <v>71000</v>
      </c>
      <c r="E18" s="28"/>
    </row>
    <row r="19" spans="1:5" s="45" customFormat="1" ht="15" customHeight="1">
      <c r="A19" s="39">
        <v>2</v>
      </c>
      <c r="B19" s="49" t="s">
        <v>38</v>
      </c>
      <c r="C19" s="41">
        <f>30300+1000+1000</f>
        <v>32300</v>
      </c>
      <c r="D19" s="42">
        <f>30300+1000+1000</f>
        <v>32300</v>
      </c>
      <c r="E19" s="50"/>
    </row>
    <row r="20" spans="1:5" ht="15" customHeight="1">
      <c r="A20" s="39">
        <v>3</v>
      </c>
      <c r="B20" s="49" t="s">
        <v>39</v>
      </c>
      <c r="C20" s="41">
        <f>170000+30000+6400</f>
        <v>206400</v>
      </c>
      <c r="D20" s="42">
        <f>170000+30000+6400</f>
        <v>206400</v>
      </c>
      <c r="E20" s="28"/>
    </row>
    <row r="21" spans="1:5" ht="15" customHeight="1" thickBot="1">
      <c r="A21" s="29">
        <v>4</v>
      </c>
      <c r="B21" s="51" t="s">
        <v>40</v>
      </c>
      <c r="C21" s="31">
        <f>34100+2010</f>
        <v>36110</v>
      </c>
      <c r="D21" s="32">
        <f>34100+2010</f>
        <v>36110</v>
      </c>
      <c r="E21" s="28"/>
    </row>
    <row r="22" spans="1:5" ht="15" customHeight="1" thickBot="1">
      <c r="A22" s="124" t="s">
        <v>41</v>
      </c>
      <c r="B22" s="125"/>
      <c r="C22" s="33">
        <f>SUM(C23:C23)</f>
        <v>230200</v>
      </c>
      <c r="D22" s="34">
        <f>SUM(D23:D23)</f>
        <v>230200</v>
      </c>
      <c r="E22" s="28"/>
    </row>
    <row r="23" spans="1:5" ht="29.25" customHeight="1" thickBot="1">
      <c r="A23" s="52">
        <v>1</v>
      </c>
      <c r="B23" s="53" t="s">
        <v>42</v>
      </c>
      <c r="C23" s="26">
        <f>208000+22200</f>
        <v>230200</v>
      </c>
      <c r="D23" s="27">
        <f>208000+22200</f>
        <v>230200</v>
      </c>
      <c r="E23" s="28"/>
    </row>
    <row r="24" spans="1:5" ht="24" customHeight="1" thickBot="1">
      <c r="A24" s="126" t="s">
        <v>43</v>
      </c>
      <c r="B24" s="127"/>
      <c r="C24" s="54">
        <f>SUM(C4,C7,C15,C17,C22)</f>
        <v>3312881</v>
      </c>
      <c r="D24" s="54">
        <f>SUM(D4,D7,D15,D17,D22)</f>
        <v>3312881</v>
      </c>
      <c r="E24" s="28"/>
    </row>
    <row r="25" spans="1:5" ht="12.75" customHeight="1">
      <c r="A25" s="55"/>
      <c r="B25" s="55"/>
      <c r="C25" s="56"/>
      <c r="D25" s="56"/>
    </row>
    <row r="27" spans="1:5">
      <c r="A27" s="57"/>
      <c r="B27" s="58"/>
      <c r="C27" s="59"/>
      <c r="D27" s="59"/>
    </row>
  </sheetData>
  <mergeCells count="8">
    <mergeCell ref="A22:B22"/>
    <mergeCell ref="A24:B24"/>
    <mergeCell ref="B1:D1"/>
    <mergeCell ref="A2:D2"/>
    <mergeCell ref="A4:B4"/>
    <mergeCell ref="A7:B7"/>
    <mergeCell ref="A15:B15"/>
    <mergeCell ref="A17:B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5</vt:i4>
      </vt:variant>
    </vt:vector>
  </HeadingPairs>
  <TitlesOfParts>
    <vt:vector size="8" baseType="lpstr">
      <vt:lpstr>Załącznik Nr 1 </vt:lpstr>
      <vt:lpstr>Załącznik Nr 2</vt:lpstr>
      <vt:lpstr>Załącznik Nr 3</vt:lpstr>
      <vt:lpstr>'Załącznik Nr 1 '!Obszar_wydruku</vt:lpstr>
      <vt:lpstr>'Załącznik Nr 2'!Obszar_wydruku</vt:lpstr>
      <vt:lpstr>'Załącznik Nr 3'!Obszar_wydruku</vt:lpstr>
      <vt:lpstr>'Załącznik Nr 1 '!Tytuły_wydruku</vt:lpstr>
      <vt:lpstr>'Załącznik Nr 2'!Tytuły_wydruku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m.jachymczyk</dc:creator>
  <cp:lastModifiedBy>Jachymczyk Magdalena</cp:lastModifiedBy>
  <cp:lastPrinted>2020-06-22T06:33:22Z</cp:lastPrinted>
  <dcterms:created xsi:type="dcterms:W3CDTF">2013-02-21T12:03:23Z</dcterms:created>
  <dcterms:modified xsi:type="dcterms:W3CDTF">2020-06-22T07:26:50Z</dcterms:modified>
</cp:coreProperties>
</file>